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M 300 km n°2007BRXX" sheetId="1" r:id="rId1"/>
  </sheets>
  <definedNames>
    <definedName name="_xlnm.Print_Titles" localSheetId="0">'BRM 300 km n°2007BRXX'!$8:$17</definedName>
    <definedName name="Excel_BuiltIn_Print_Area" localSheetId="0">'BRM 300 km n°2007BRXX'!$B:$I</definedName>
  </definedNames>
  <calcPr fullCalcOnLoad="1"/>
</workbook>
</file>

<file path=xl/sharedStrings.xml><?xml version="1.0" encoding="utf-8"?>
<sst xmlns="http://schemas.openxmlformats.org/spreadsheetml/2006/main" count="117" uniqueCount="95">
  <si>
    <r>
      <rPr>
        <b/>
        <sz val="20"/>
        <color indexed="10"/>
        <rFont val="Arial"/>
        <family val="2"/>
      </rP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</si>
  <si>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</si>
  <si>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</si>
  <si>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</si>
  <si>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Responsable région</t>
  </si>
  <si>
    <t>CHRISTIAN DENIEL 41 ALLEE DES CAMELIAS 29490 GUIPAVAS</t>
  </si>
  <si>
    <t>Nom du parcours :</t>
  </si>
  <si>
    <t>BRM de 300kms de MILIZAC</t>
  </si>
  <si>
    <t>N° homologation :</t>
  </si>
  <si>
    <t>2007BR01</t>
  </si>
  <si>
    <t xml:space="preserve">Société organisatrice :   </t>
  </si>
  <si>
    <t>ENTENTE CYCLO DE MILIZAC</t>
  </si>
  <si>
    <t>Code ACP :</t>
  </si>
  <si>
    <t>29 6439</t>
  </si>
  <si>
    <t>&lt;&lt;&lt;Taper ici votre n° de club à 4 chiffres</t>
  </si>
  <si>
    <t>Nom du responsable :</t>
  </si>
  <si>
    <t>ROZEC Bernard ou OMNES Bernard</t>
  </si>
  <si>
    <t>Ligue :</t>
  </si>
  <si>
    <t>BRETAGNE</t>
  </si>
  <si>
    <t>Téléphone portable :</t>
  </si>
  <si>
    <t>06 66 04 61 21   ou 06 81 03 09 96</t>
  </si>
  <si>
    <t>Brevet de</t>
  </si>
  <si>
    <t xml:space="preserve">   Km</t>
  </si>
  <si>
    <t>Adresse du responsable club:</t>
  </si>
  <si>
    <t>29290 MILIZAC</t>
  </si>
  <si>
    <t>Date :</t>
  </si>
  <si>
    <t xml:space="preserve">Lieu de départ : </t>
  </si>
  <si>
    <t>MILIZAC Siège de E C MILIZAC</t>
  </si>
  <si>
    <t>Heure de départ :</t>
  </si>
  <si>
    <t xml:space="preserve"> 29290 MILIZAC</t>
  </si>
  <si>
    <t>&lt;&lt;&lt;Taper ici l'heure de départ sous la forme 08:30</t>
  </si>
  <si>
    <t>Contr.</t>
  </si>
  <si>
    <t>LOCALITES</t>
  </si>
  <si>
    <t>Carte MICHELIN</t>
  </si>
  <si>
    <t xml:space="preserve">Numéro de </t>
  </si>
  <si>
    <t>KM</t>
  </si>
  <si>
    <t>CONTROLES</t>
  </si>
  <si>
    <t>C</t>
  </si>
  <si>
    <t>N°</t>
  </si>
  <si>
    <t>Pli N°</t>
  </si>
  <si>
    <t>Route</t>
  </si>
  <si>
    <t>PARTIEL</t>
  </si>
  <si>
    <t>TOTAL</t>
  </si>
  <si>
    <t>Ouverture</t>
  </si>
  <si>
    <t>Fermeture</t>
  </si>
  <si>
    <t>Départ : MILZAC</t>
  </si>
  <si>
    <t>Si contrôle mettre un C majuscule dans la première colonne</t>
  </si>
  <si>
    <t>BOURG BLANC</t>
  </si>
  <si>
    <t>D38</t>
  </si>
  <si>
    <t>Le calcul des heures d'ouverture et fermeture sera automatique</t>
  </si>
  <si>
    <t>PLABENNEC</t>
  </si>
  <si>
    <t>LESNEVEN</t>
  </si>
  <si>
    <t>D788</t>
  </si>
  <si>
    <t>LANHOUARNEAU</t>
  </si>
  <si>
    <t>BERVEN</t>
  </si>
  <si>
    <t>PLOUVORN</t>
  </si>
  <si>
    <t>D788-D19</t>
  </si>
  <si>
    <t>MORLAIX</t>
  </si>
  <si>
    <t>D19</t>
  </si>
  <si>
    <t>PLESTIN LES GREVES</t>
  </si>
  <si>
    <t>D786</t>
  </si>
  <si>
    <t>LANNION</t>
  </si>
  <si>
    <t>TREGUIER</t>
  </si>
  <si>
    <t>LA ROCHE DERRIEN</t>
  </si>
  <si>
    <t>D8</t>
  </si>
  <si>
    <t>PRAT</t>
  </si>
  <si>
    <t>D33/D21</t>
  </si>
  <si>
    <t>BEGARD</t>
  </si>
  <si>
    <t>D74/D15</t>
  </si>
  <si>
    <t>LOUARGAT</t>
  </si>
  <si>
    <t>D15/D712</t>
  </si>
  <si>
    <t>BELLE ISLE EN TERRE</t>
  </si>
  <si>
    <t>D712</t>
  </si>
  <si>
    <t>PLOUGONVER</t>
  </si>
  <si>
    <t>LA CHAPELLE NEUVE</t>
  </si>
  <si>
    <t>D54</t>
  </si>
  <si>
    <t>CARHAIX</t>
  </si>
  <si>
    <t>POULLAOUEN</t>
  </si>
  <si>
    <t>D764-D769</t>
  </si>
  <si>
    <t>HUELGOAT</t>
  </si>
  <si>
    <t>D769</t>
  </si>
  <si>
    <t>ROC'TREVEZEL</t>
  </si>
  <si>
    <t>COMMANA</t>
  </si>
  <si>
    <t>D764-D11</t>
  </si>
  <si>
    <t>SAINT SAUVEUR</t>
  </si>
  <si>
    <t>D11</t>
  </si>
  <si>
    <t>LAMPAUL GUIMILIAU</t>
  </si>
  <si>
    <t>LANDIVISIAU</t>
  </si>
  <si>
    <t>LANDERNEAU</t>
  </si>
  <si>
    <t>SAINT DIVY</t>
  </si>
  <si>
    <t>D712-D159</t>
  </si>
  <si>
    <t>KERSAINT PLABENNEC</t>
  </si>
  <si>
    <t>D59</t>
  </si>
  <si>
    <t>Carrefour des 3 Curés</t>
  </si>
  <si>
    <t>MILIZAC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</si>
</sst>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@"/>
    <numFmt numFmtId="167" formatCode="H:MM"/>
    <numFmt numFmtId="168" formatCode="D\ MMMM\ YYYY;@"/>
    <numFmt numFmtId="169" formatCode="[H]:M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53"/>
      <name val="Arial"/>
      <family val="2"/>
    </font>
    <font>
      <b/>
      <sz val="16"/>
      <name val="Arial"/>
      <family val="2"/>
    </font>
    <font>
      <b/>
      <i/>
      <u val="single"/>
      <sz val="14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b/>
      <sz val="14"/>
      <color indexed="18"/>
      <name val="Arial"/>
      <family val="0"/>
    </font>
    <font>
      <sz val="2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9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1" fillId="0" borderId="0" xfId="0" applyFont="1" applyAlignment="1">
      <alignment vertical="center"/>
    </xf>
    <xf numFmtId="164" fontId="22" fillId="0" borderId="0" xfId="0" applyFont="1" applyFill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3" fillId="0" borderId="0" xfId="0" applyFont="1" applyAlignment="1">
      <alignment horizontal="left"/>
    </xf>
    <xf numFmtId="164" fontId="25" fillId="0" borderId="0" xfId="0" applyFont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5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right" vertical="center"/>
    </xf>
    <xf numFmtId="165" fontId="27" fillId="0" borderId="0" xfId="0" applyNumberFormat="1" applyFont="1" applyBorder="1" applyAlignment="1">
      <alignment vertical="center"/>
    </xf>
    <xf numFmtId="164" fontId="27" fillId="0" borderId="0" xfId="0" applyFont="1" applyBorder="1" applyAlignment="1">
      <alignment vertical="center"/>
    </xf>
    <xf numFmtId="164" fontId="28" fillId="0" borderId="0" xfId="0" applyFont="1" applyFill="1" applyBorder="1" applyAlignment="1">
      <alignment/>
    </xf>
    <xf numFmtId="164" fontId="25" fillId="0" borderId="10" xfId="0" applyFont="1" applyBorder="1" applyAlignment="1">
      <alignment vertical="center"/>
    </xf>
    <xf numFmtId="164" fontId="29" fillId="0" borderId="11" xfId="0" applyFont="1" applyBorder="1" applyAlignment="1">
      <alignment horizontal="left" vertical="center"/>
    </xf>
    <xf numFmtId="164" fontId="25" fillId="0" borderId="11" xfId="0" applyFont="1" applyBorder="1" applyAlignment="1">
      <alignment horizontal="left" vertical="center"/>
    </xf>
    <xf numFmtId="164" fontId="25" fillId="0" borderId="11" xfId="0" applyFont="1" applyBorder="1" applyAlignment="1">
      <alignment horizontal="right" vertical="center"/>
    </xf>
    <xf numFmtId="164" fontId="30" fillId="0" borderId="12" xfId="0" applyFont="1" applyBorder="1" applyAlignment="1">
      <alignment horizontal="center" vertical="center"/>
    </xf>
    <xf numFmtId="164" fontId="25" fillId="0" borderId="13" xfId="0" applyFont="1" applyBorder="1" applyAlignment="1">
      <alignment vertical="center"/>
    </xf>
    <xf numFmtId="164" fontId="21" fillId="0" borderId="13" xfId="0" applyFont="1" applyBorder="1" applyAlignment="1">
      <alignment horizontal="left" vertical="center"/>
    </xf>
    <xf numFmtId="164" fontId="21" fillId="0" borderId="13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5" fillId="0" borderId="14" xfId="0" applyFont="1" applyBorder="1" applyAlignment="1">
      <alignment vertical="center"/>
    </xf>
    <xf numFmtId="164" fontId="0" fillId="0" borderId="13" xfId="0" applyFont="1" applyBorder="1" applyAlignment="1">
      <alignment horizontal="left" vertical="center"/>
    </xf>
    <xf numFmtId="166" fontId="0" fillId="0" borderId="15" xfId="0" applyNumberFormat="1" applyFont="1" applyBorder="1" applyAlignment="1">
      <alignment horizontal="left" vertical="center"/>
    </xf>
    <xf numFmtId="167" fontId="31" fillId="0" borderId="0" xfId="0" applyNumberFormat="1" applyFont="1" applyFill="1" applyBorder="1" applyAlignment="1">
      <alignment horizontal="left"/>
    </xf>
    <xf numFmtId="164" fontId="25" fillId="0" borderId="16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17" xfId="0" applyFont="1" applyBorder="1" applyAlignment="1">
      <alignment horizontal="left" vertical="center"/>
    </xf>
    <xf numFmtId="164" fontId="3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25" fillId="0" borderId="17" xfId="0" applyFont="1" applyBorder="1" applyAlignment="1">
      <alignment horizontal="center" vertical="center"/>
    </xf>
    <xf numFmtId="168" fontId="33" fillId="0" borderId="17" xfId="0" applyNumberFormat="1" applyFont="1" applyBorder="1" applyAlignment="1">
      <alignment horizontal="left" vertical="center"/>
    </xf>
    <xf numFmtId="165" fontId="27" fillId="0" borderId="17" xfId="0" applyNumberFormat="1" applyFont="1" applyBorder="1" applyAlignment="1">
      <alignment horizontal="left" vertical="center"/>
    </xf>
    <xf numFmtId="164" fontId="25" fillId="0" borderId="18" xfId="0" applyFont="1" applyBorder="1" applyAlignment="1">
      <alignment horizontal="left" vertical="center"/>
    </xf>
    <xf numFmtId="164" fontId="0" fillId="0" borderId="19" xfId="0" applyFont="1" applyBorder="1" applyAlignment="1">
      <alignment horizontal="left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34" fillId="0" borderId="17" xfId="0" applyFont="1" applyBorder="1" applyAlignment="1">
      <alignment horizontal="center" vertical="center"/>
    </xf>
    <xf numFmtId="164" fontId="24" fillId="0" borderId="10" xfId="0" applyFont="1" applyBorder="1" applyAlignment="1" applyProtection="1">
      <alignment horizontal="center" vertical="center"/>
      <protection locked="0"/>
    </xf>
    <xf numFmtId="164" fontId="23" fillId="0" borderId="21" xfId="0" applyFont="1" applyBorder="1" applyAlignment="1" applyProtection="1">
      <alignment horizontal="center" vertical="center"/>
      <protection locked="0"/>
    </xf>
    <xf numFmtId="164" fontId="27" fillId="0" borderId="15" xfId="0" applyFont="1" applyBorder="1" applyAlignment="1" applyProtection="1">
      <alignment horizontal="center" vertical="center"/>
      <protection locked="0"/>
    </xf>
    <xf numFmtId="164" fontId="27" fillId="0" borderId="22" xfId="0" applyFont="1" applyBorder="1" applyAlignment="1" applyProtection="1">
      <alignment horizontal="center" vertical="center"/>
      <protection locked="0"/>
    </xf>
    <xf numFmtId="164" fontId="24" fillId="0" borderId="17" xfId="0" applyFont="1" applyBorder="1" applyAlignment="1" applyProtection="1">
      <alignment horizontal="center" vertical="center"/>
      <protection locked="0"/>
    </xf>
    <xf numFmtId="167" fontId="28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 vertical="center"/>
    </xf>
    <xf numFmtId="164" fontId="35" fillId="0" borderId="17" xfId="0" applyFont="1" applyBorder="1" applyAlignment="1">
      <alignment horizontal="center" vertical="center"/>
    </xf>
    <xf numFmtId="164" fontId="27" fillId="0" borderId="23" xfId="0" applyFont="1" applyBorder="1" applyAlignment="1" applyProtection="1">
      <alignment horizontal="center" vertical="center"/>
      <protection locked="0"/>
    </xf>
    <xf numFmtId="164" fontId="27" fillId="0" borderId="24" xfId="0" applyFont="1" applyBorder="1" applyAlignment="1" applyProtection="1">
      <alignment horizontal="center" vertical="center"/>
      <protection locked="0"/>
    </xf>
    <xf numFmtId="164" fontId="27" fillId="0" borderId="25" xfId="0" applyFont="1" applyBorder="1" applyAlignment="1" applyProtection="1">
      <alignment horizontal="center" vertical="center"/>
      <protection locked="0"/>
    </xf>
    <xf numFmtId="164" fontId="27" fillId="0" borderId="20" xfId="0" applyFont="1" applyBorder="1" applyAlignment="1" applyProtection="1">
      <alignment horizontal="center" vertical="center"/>
      <protection locked="0"/>
    </xf>
    <xf numFmtId="164" fontId="27" fillId="0" borderId="26" xfId="0" applyFont="1" applyBorder="1" applyAlignment="1" applyProtection="1">
      <alignment horizontal="right" vertical="center"/>
      <protection locked="0"/>
    </xf>
    <xf numFmtId="164" fontId="27" fillId="0" borderId="27" xfId="0" applyFont="1" applyBorder="1" applyAlignment="1" applyProtection="1">
      <alignment horizontal="right" vertical="center"/>
      <protection locked="0"/>
    </xf>
    <xf numFmtId="164" fontId="21" fillId="0" borderId="0" xfId="0" applyFont="1" applyBorder="1" applyAlignment="1">
      <alignment/>
    </xf>
    <xf numFmtId="164" fontId="21" fillId="0" borderId="28" xfId="0" applyFont="1" applyBorder="1" applyAlignment="1" applyProtection="1">
      <alignment vertical="center" wrapText="1"/>
      <protection locked="0"/>
    </xf>
    <xf numFmtId="164" fontId="21" fillId="0" borderId="29" xfId="0" applyFont="1" applyBorder="1" applyAlignment="1" applyProtection="1">
      <alignment horizontal="center" vertical="center"/>
      <protection locked="0"/>
    </xf>
    <xf numFmtId="164" fontId="21" fillId="0" borderId="30" xfId="0" applyFont="1" applyBorder="1" applyAlignment="1" applyProtection="1">
      <alignment horizontal="center" vertical="center"/>
      <protection locked="0"/>
    </xf>
    <xf numFmtId="164" fontId="21" fillId="0" borderId="21" xfId="0" applyFont="1" applyBorder="1" applyAlignment="1" applyProtection="1">
      <alignment horizontal="center" vertical="center"/>
      <protection locked="0"/>
    </xf>
    <xf numFmtId="164" fontId="21" fillId="0" borderId="31" xfId="0" applyFont="1" applyBorder="1" applyAlignment="1" applyProtection="1">
      <alignment horizontal="center" vertical="center"/>
      <protection locked="0"/>
    </xf>
    <xf numFmtId="167" fontId="21" fillId="0" borderId="32" xfId="0" applyNumberFormat="1" applyFont="1" applyBorder="1" applyAlignment="1">
      <alignment horizontal="center" vertical="center"/>
    </xf>
    <xf numFmtId="167" fontId="21" fillId="0" borderId="33" xfId="0" applyNumberFormat="1" applyFont="1" applyBorder="1" applyAlignment="1">
      <alignment horizontal="center" vertical="center"/>
    </xf>
    <xf numFmtId="164" fontId="0" fillId="0" borderId="34" xfId="0" applyFont="1" applyBorder="1" applyAlignment="1" applyProtection="1">
      <alignment vertical="center"/>
      <protection locked="0"/>
    </xf>
    <xf numFmtId="164" fontId="0" fillId="0" borderId="35" xfId="0" applyFont="1" applyBorder="1" applyAlignment="1" applyProtection="1">
      <alignment horizontal="center" vertical="center"/>
      <protection locked="0"/>
    </xf>
    <xf numFmtId="164" fontId="0" fillId="0" borderId="36" xfId="0" applyFont="1" applyBorder="1" applyAlignment="1" applyProtection="1">
      <alignment horizontal="center" vertical="center"/>
      <protection locked="0"/>
    </xf>
    <xf numFmtId="164" fontId="0" fillId="0" borderId="37" xfId="0" applyFont="1" applyBorder="1" applyAlignment="1" applyProtection="1">
      <alignment horizontal="center" vertical="center"/>
      <protection locked="0"/>
    </xf>
    <xf numFmtId="164" fontId="0" fillId="0" borderId="38" xfId="0" applyFont="1" applyBorder="1" applyAlignment="1" applyProtection="1">
      <alignment horizontal="center" vertical="center"/>
      <protection locked="0"/>
    </xf>
    <xf numFmtId="169" fontId="0" fillId="0" borderId="32" xfId="0" applyNumberFormat="1" applyFont="1" applyBorder="1" applyAlignment="1" applyProtection="1">
      <alignment horizontal="center" vertical="center"/>
      <protection locked="0"/>
    </xf>
    <xf numFmtId="169" fontId="0" fillId="0" borderId="33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36" fillId="0" borderId="0" xfId="0" applyFont="1" applyFill="1" applyBorder="1" applyAlignment="1">
      <alignment/>
    </xf>
    <xf numFmtId="164" fontId="21" fillId="0" borderId="34" xfId="0" applyFont="1" applyBorder="1" applyAlignment="1" applyProtection="1">
      <alignment vertical="center"/>
      <protection locked="0"/>
    </xf>
    <xf numFmtId="164" fontId="21" fillId="0" borderId="35" xfId="0" applyFont="1" applyBorder="1" applyAlignment="1" applyProtection="1">
      <alignment horizontal="center" vertical="center"/>
      <protection locked="0"/>
    </xf>
    <xf numFmtId="164" fontId="21" fillId="0" borderId="36" xfId="0" applyFont="1" applyBorder="1" applyAlignment="1" applyProtection="1">
      <alignment horizontal="center" vertical="center"/>
      <protection locked="0"/>
    </xf>
    <xf numFmtId="164" fontId="21" fillId="0" borderId="37" xfId="0" applyFont="1" applyBorder="1" applyAlignment="1" applyProtection="1">
      <alignment horizontal="center" vertical="center"/>
      <protection locked="0"/>
    </xf>
    <xf numFmtId="164" fontId="21" fillId="0" borderId="38" xfId="0" applyFont="1" applyBorder="1" applyAlignment="1" applyProtection="1">
      <alignment horizontal="center" vertical="center"/>
      <protection locked="0"/>
    </xf>
    <xf numFmtId="169" fontId="21" fillId="0" borderId="32" xfId="0" applyNumberFormat="1" applyFont="1" applyBorder="1" applyAlignment="1">
      <alignment horizontal="center" vertical="center"/>
    </xf>
    <xf numFmtId="169" fontId="21" fillId="0" borderId="33" xfId="0" applyNumberFormat="1" applyFont="1" applyBorder="1" applyAlignment="1">
      <alignment horizontal="center" vertical="center"/>
    </xf>
    <xf numFmtId="169" fontId="0" fillId="0" borderId="32" xfId="0" applyNumberFormat="1" applyFont="1" applyBorder="1" applyAlignment="1">
      <alignment horizontal="center" vertical="center"/>
    </xf>
    <xf numFmtId="169" fontId="0" fillId="0" borderId="33" xfId="0" applyNumberFormat="1" applyFont="1" applyBorder="1" applyAlignment="1">
      <alignment horizontal="center" vertical="center"/>
    </xf>
    <xf numFmtId="169" fontId="21" fillId="0" borderId="32" xfId="0" applyNumberFormat="1" applyFont="1" applyBorder="1" applyAlignment="1" applyProtection="1">
      <alignment horizontal="center" vertical="center"/>
      <protection locked="0"/>
    </xf>
    <xf numFmtId="169" fontId="21" fillId="0" borderId="33" xfId="0" applyNumberFormat="1" applyFont="1" applyBorder="1" applyAlignment="1" applyProtection="1">
      <alignment horizontal="center" vertical="center"/>
      <protection locked="0"/>
    </xf>
    <xf numFmtId="164" fontId="0" fillId="0" borderId="34" xfId="0" applyFont="1" applyBorder="1" applyAlignment="1" applyProtection="1">
      <alignment vertical="center" wrapText="1"/>
      <protection locked="0"/>
    </xf>
    <xf numFmtId="164" fontId="21" fillId="0" borderId="39" xfId="0" applyFont="1" applyBorder="1" applyAlignment="1" applyProtection="1">
      <alignment vertical="center"/>
      <protection locked="0"/>
    </xf>
    <xf numFmtId="164" fontId="21" fillId="0" borderId="23" xfId="0" applyFont="1" applyBorder="1" applyAlignment="1" applyProtection="1">
      <alignment horizontal="center" vertical="center"/>
      <protection locked="0"/>
    </xf>
    <xf numFmtId="164" fontId="21" fillId="0" borderId="24" xfId="0" applyFont="1" applyBorder="1" applyAlignment="1" applyProtection="1">
      <alignment horizontal="center" vertical="center"/>
      <protection locked="0"/>
    </xf>
    <xf numFmtId="164" fontId="21" fillId="0" borderId="40" xfId="0" applyFont="1" applyBorder="1" applyAlignment="1" applyProtection="1">
      <alignment horizontal="center" vertical="center"/>
      <protection locked="0"/>
    </xf>
    <xf numFmtId="164" fontId="21" fillId="0" borderId="41" xfId="0" applyFont="1" applyBorder="1" applyAlignment="1" applyProtection="1">
      <alignment horizontal="center" vertical="center"/>
      <protection locked="0"/>
    </xf>
    <xf numFmtId="169" fontId="21" fillId="0" borderId="26" xfId="0" applyNumberFormat="1" applyFont="1" applyBorder="1" applyAlignment="1" applyProtection="1">
      <alignment horizontal="center" vertical="center"/>
      <protection locked="0"/>
    </xf>
    <xf numFmtId="169" fontId="21" fillId="0" borderId="2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8</xdr:col>
      <xdr:colOff>590550</xdr:colOff>
      <xdr:row>4</xdr:row>
      <xdr:rowOff>180975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95675" y="114300"/>
          <a:ext cx="3733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2</xdr:col>
      <xdr:colOff>381000</xdr:colOff>
      <xdr:row>1</xdr:row>
      <xdr:rowOff>95250</xdr:rowOff>
    </xdr:from>
    <xdr:to>
      <xdr:col>4</xdr:col>
      <xdr:colOff>57150</xdr:colOff>
      <xdr:row>4</xdr:row>
      <xdr:rowOff>161925</xdr:rowOff>
    </xdr:to>
    <xdr:pic>
      <xdr:nvPicPr>
        <xdr:cNvPr id="2" name="Médaille 200 2008-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04800"/>
          <a:ext cx="838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90" zoomScaleNormal="90" workbookViewId="0" topLeftCell="A1">
      <selection activeCell="C12" sqref="C12"/>
    </sheetView>
  </sheetViews>
  <sheetFormatPr defaultColWidth="10.28125" defaultRowHeight="12.75"/>
  <cols>
    <col min="1" max="1" width="4.8515625" style="1" customWidth="1"/>
    <col min="2" max="2" width="28.421875" style="0" customWidth="1"/>
    <col min="3" max="4" width="8.7109375" style="0" customWidth="1"/>
    <col min="5" max="5" width="17.7109375" style="0" customWidth="1"/>
    <col min="6" max="7" width="10.8515625" style="0" customWidth="1"/>
    <col min="8" max="9" width="9.421875" style="0" customWidth="1"/>
    <col min="10" max="10" width="3.140625" style="1" customWidth="1"/>
    <col min="11" max="11" width="5.57421875" style="2" customWidth="1"/>
    <col min="12" max="16384" width="11.421875" style="1" customWidth="1"/>
  </cols>
  <sheetData>
    <row r="1" spans="2:11" ht="16.5">
      <c r="B1" s="3" t="s">
        <v>0</v>
      </c>
      <c r="D1" s="4"/>
      <c r="E1" s="4"/>
      <c r="F1" s="4"/>
      <c r="G1" s="4"/>
      <c r="H1" s="4"/>
      <c r="I1" s="4"/>
      <c r="K1" s="5"/>
    </row>
    <row r="2" spans="2:11" ht="16.5">
      <c r="B2" s="6"/>
      <c r="D2" s="4"/>
      <c r="E2" s="4"/>
      <c r="F2" s="4"/>
      <c r="G2" s="4"/>
      <c r="H2" s="4"/>
      <c r="I2" s="4"/>
      <c r="K2" s="5"/>
    </row>
    <row r="3" spans="2:9" ht="16.5">
      <c r="B3" s="7" t="s">
        <v>1</v>
      </c>
      <c r="C3" s="8">
        <v>1921</v>
      </c>
      <c r="D3" s="4"/>
      <c r="E3" s="4"/>
      <c r="F3" s="4"/>
      <c r="G3" s="4"/>
      <c r="H3" s="4"/>
      <c r="I3" s="4"/>
    </row>
    <row r="4" spans="2:9" ht="16.5">
      <c r="B4" s="7" t="s">
        <v>2</v>
      </c>
      <c r="C4" s="8">
        <v>1976</v>
      </c>
      <c r="D4" s="4"/>
      <c r="E4" s="4"/>
      <c r="F4" s="4"/>
      <c r="G4" s="4"/>
      <c r="H4" s="4"/>
      <c r="I4" s="4"/>
    </row>
    <row r="5" spans="2:9" ht="16.5">
      <c r="B5" s="7" t="s">
        <v>3</v>
      </c>
      <c r="C5" s="8">
        <v>1983</v>
      </c>
      <c r="D5" s="4"/>
      <c r="E5" s="4"/>
      <c r="F5" s="4"/>
      <c r="G5" s="4"/>
      <c r="H5" s="4"/>
      <c r="I5" s="4"/>
    </row>
    <row r="6" spans="2:11" ht="21" customHeight="1">
      <c r="B6" s="9" t="s">
        <v>4</v>
      </c>
      <c r="C6" s="10" t="s">
        <v>5</v>
      </c>
      <c r="D6" s="11"/>
      <c r="E6" s="11"/>
      <c r="F6" s="12"/>
      <c r="G6" s="13"/>
      <c r="H6" s="14"/>
      <c r="I6" s="15"/>
      <c r="K6" s="16"/>
    </row>
    <row r="7" ht="9.75" customHeight="1"/>
    <row r="8" spans="2:9" ht="27" customHeight="1">
      <c r="B8" s="17" t="s">
        <v>6</v>
      </c>
      <c r="C8" s="18" t="s">
        <v>7</v>
      </c>
      <c r="D8" s="18"/>
      <c r="E8" s="18"/>
      <c r="F8" s="19"/>
      <c r="G8" s="20" t="s">
        <v>8</v>
      </c>
      <c r="H8" s="21" t="s">
        <v>9</v>
      </c>
      <c r="I8" s="21"/>
    </row>
    <row r="9" spans="2:11" ht="9.75" customHeight="1">
      <c r="B9" s="22"/>
      <c r="C9" s="23"/>
      <c r="D9" s="23"/>
      <c r="E9" s="23"/>
      <c r="F9" s="22"/>
      <c r="G9" s="24"/>
      <c r="H9" s="23"/>
      <c r="I9" s="23"/>
      <c r="K9" s="25"/>
    </row>
    <row r="10" spans="2:11" ht="21" customHeight="1">
      <c r="B10" s="26" t="s">
        <v>10</v>
      </c>
      <c r="C10" s="27" t="s">
        <v>11</v>
      </c>
      <c r="D10" s="27"/>
      <c r="E10" s="27"/>
      <c r="F10" s="22" t="s">
        <v>12</v>
      </c>
      <c r="G10" s="28" t="s">
        <v>13</v>
      </c>
      <c r="H10" s="28"/>
      <c r="I10" s="28"/>
      <c r="K10" s="29" t="s">
        <v>14</v>
      </c>
    </row>
    <row r="11" spans="2:11" ht="21" customHeight="1">
      <c r="B11" s="30" t="s">
        <v>15</v>
      </c>
      <c r="C11" s="31" t="s">
        <v>16</v>
      </c>
      <c r="D11" s="31"/>
      <c r="E11" s="31"/>
      <c r="F11" s="9" t="s">
        <v>17</v>
      </c>
      <c r="G11" s="32" t="s">
        <v>18</v>
      </c>
      <c r="H11" s="32"/>
      <c r="I11" s="32"/>
      <c r="K11" s="16"/>
    </row>
    <row r="12" spans="2:11" ht="21" customHeight="1">
      <c r="B12" s="30" t="s">
        <v>19</v>
      </c>
      <c r="C12" s="31" t="s">
        <v>20</v>
      </c>
      <c r="D12" s="31"/>
      <c r="E12" s="31"/>
      <c r="F12" s="9" t="s">
        <v>21</v>
      </c>
      <c r="G12" s="33">
        <v>300</v>
      </c>
      <c r="H12" s="34" t="s">
        <v>22</v>
      </c>
      <c r="I12" s="35"/>
      <c r="K12" s="16"/>
    </row>
    <row r="13" spans="2:11" ht="21" customHeight="1">
      <c r="B13" s="30" t="s">
        <v>23</v>
      </c>
      <c r="C13" s="31" t="s">
        <v>24</v>
      </c>
      <c r="D13" s="31"/>
      <c r="E13" s="31"/>
      <c r="F13" s="9" t="s">
        <v>25</v>
      </c>
      <c r="G13" s="36">
        <v>43582</v>
      </c>
      <c r="H13" s="36"/>
      <c r="I13" s="36"/>
      <c r="K13" s="16"/>
    </row>
    <row r="14" spans="2:11" ht="21" customHeight="1">
      <c r="B14" s="30" t="s">
        <v>26</v>
      </c>
      <c r="C14" s="11" t="s">
        <v>27</v>
      </c>
      <c r="D14" s="11"/>
      <c r="E14" s="11"/>
      <c r="F14" s="12" t="s">
        <v>28</v>
      </c>
      <c r="G14" s="13"/>
      <c r="H14" s="37">
        <v>0.25</v>
      </c>
      <c r="I14" s="37"/>
      <c r="K14" s="16"/>
    </row>
    <row r="15" spans="2:11" ht="13.5" customHeight="1">
      <c r="B15" s="38"/>
      <c r="C15" s="39" t="s">
        <v>29</v>
      </c>
      <c r="D15" s="39"/>
      <c r="E15" s="39"/>
      <c r="F15" s="40"/>
      <c r="G15" s="40"/>
      <c r="H15" s="40"/>
      <c r="I15" s="41"/>
      <c r="K15" s="29" t="s">
        <v>30</v>
      </c>
    </row>
    <row r="16" spans="1:11" s="49" customFormat="1" ht="21.75" customHeight="1">
      <c r="A16" s="42" t="s">
        <v>31</v>
      </c>
      <c r="B16" s="43" t="s">
        <v>32</v>
      </c>
      <c r="C16" s="44" t="s">
        <v>33</v>
      </c>
      <c r="D16" s="44"/>
      <c r="E16" s="45" t="s">
        <v>34</v>
      </c>
      <c r="F16" s="46" t="s">
        <v>35</v>
      </c>
      <c r="G16" s="46" t="s">
        <v>35</v>
      </c>
      <c r="H16" s="47" t="s">
        <v>36</v>
      </c>
      <c r="I16" s="47"/>
      <c r="J16" s="1"/>
      <c r="K16" s="48"/>
    </row>
    <row r="17" spans="1:11" s="49" customFormat="1" ht="21.75" customHeight="1">
      <c r="A17" s="50" t="s">
        <v>37</v>
      </c>
      <c r="B17" s="43"/>
      <c r="C17" s="51" t="s">
        <v>38</v>
      </c>
      <c r="D17" s="52" t="s">
        <v>39</v>
      </c>
      <c r="E17" s="53" t="s">
        <v>40</v>
      </c>
      <c r="F17" s="53" t="s">
        <v>41</v>
      </c>
      <c r="G17" s="54" t="s">
        <v>42</v>
      </c>
      <c r="H17" s="55" t="s">
        <v>43</v>
      </c>
      <c r="I17" s="56" t="s">
        <v>44</v>
      </c>
      <c r="J17" s="1"/>
      <c r="K17" s="48"/>
    </row>
    <row r="18" spans="1:11" s="57" customFormat="1" ht="15" customHeight="1">
      <c r="A18" s="57" t="s">
        <v>37</v>
      </c>
      <c r="B18" s="58" t="s">
        <v>45</v>
      </c>
      <c r="C18" s="59">
        <v>58</v>
      </c>
      <c r="D18" s="60">
        <v>3</v>
      </c>
      <c r="E18" s="61"/>
      <c r="F18" s="61"/>
      <c r="G18" s="62">
        <f>F18</f>
        <v>0</v>
      </c>
      <c r="H18" s="63">
        <f>H14</f>
        <v>0.25</v>
      </c>
      <c r="I18" s="64">
        <f>H18+1/24</f>
        <v>0.2916666666666667</v>
      </c>
      <c r="J18" s="1"/>
      <c r="K18" s="29" t="s">
        <v>46</v>
      </c>
    </row>
    <row r="19" spans="2:11" ht="15" customHeight="1">
      <c r="B19" s="65" t="s">
        <v>47</v>
      </c>
      <c r="C19" s="66"/>
      <c r="D19" s="67">
        <v>4</v>
      </c>
      <c r="E19" s="68" t="s">
        <v>48</v>
      </c>
      <c r="F19" s="68">
        <v>6.5</v>
      </c>
      <c r="G19" s="69">
        <f aca="true" t="shared" si="0" ref="G19:G50">F19+G18</f>
        <v>6.5</v>
      </c>
      <c r="H19" s="70">
        <f aca="true" t="shared" si="1" ref="H19:H28">IF(A19="C",$H$14+(MIN(G19,200)/34+MIN(MAX(G19-200,0),200)/32+MIN(MAX(G19-400,0),200)/30+MIN(MAX(G19-600,0),400)/28+1/120)/24,"")</f>
        <v>0</v>
      </c>
      <c r="I19" s="71">
        <f aca="true" t="shared" si="2" ref="I19:I28">IF(A19="C",$I$18+(MIN(G19,60)/20+MIN(MAX(G19-60,0),540)/15+MIN(MAX(G19-600,0),400)/11.428+1/120)/24,"")</f>
        <v>0</v>
      </c>
      <c r="K19" s="29" t="s">
        <v>49</v>
      </c>
    </row>
    <row r="20" spans="2:11" ht="15" customHeight="1">
      <c r="B20" s="65" t="s">
        <v>50</v>
      </c>
      <c r="C20" s="66"/>
      <c r="D20" s="67">
        <v>4</v>
      </c>
      <c r="E20" s="68"/>
      <c r="F20" s="68">
        <v>7</v>
      </c>
      <c r="G20" s="69">
        <f t="shared" si="0"/>
        <v>13.5</v>
      </c>
      <c r="H20" s="70">
        <f t="shared" si="1"/>
        <v>0</v>
      </c>
      <c r="I20" s="71">
        <f t="shared" si="2"/>
        <v>0</v>
      </c>
      <c r="K20" s="16"/>
    </row>
    <row r="21" spans="2:11" ht="15" customHeight="1">
      <c r="B21" s="65" t="s">
        <v>51</v>
      </c>
      <c r="C21" s="66"/>
      <c r="D21" s="67">
        <v>4</v>
      </c>
      <c r="E21" s="68" t="s">
        <v>52</v>
      </c>
      <c r="F21" s="68">
        <v>12</v>
      </c>
      <c r="G21" s="69">
        <f t="shared" si="0"/>
        <v>25.5</v>
      </c>
      <c r="H21" s="70">
        <f t="shared" si="1"/>
        <v>0</v>
      </c>
      <c r="I21" s="71">
        <f t="shared" si="2"/>
        <v>0</v>
      </c>
      <c r="K21" s="5"/>
    </row>
    <row r="22" spans="2:9" ht="15" customHeight="1">
      <c r="B22" s="65" t="s">
        <v>53</v>
      </c>
      <c r="C22" s="66"/>
      <c r="D22" s="67">
        <v>5</v>
      </c>
      <c r="E22" s="68" t="s">
        <v>52</v>
      </c>
      <c r="F22" s="68">
        <v>9</v>
      </c>
      <c r="G22" s="69">
        <f t="shared" si="0"/>
        <v>34.5</v>
      </c>
      <c r="H22" s="70">
        <f t="shared" si="1"/>
        <v>0</v>
      </c>
      <c r="I22" s="71">
        <f t="shared" si="2"/>
        <v>0</v>
      </c>
    </row>
    <row r="23" spans="2:11" s="72" customFormat="1" ht="15" customHeight="1">
      <c r="B23" s="65" t="s">
        <v>54</v>
      </c>
      <c r="C23" s="66"/>
      <c r="D23" s="67">
        <v>5</v>
      </c>
      <c r="E23" s="68" t="s">
        <v>52</v>
      </c>
      <c r="F23" s="68">
        <v>8</v>
      </c>
      <c r="G23" s="69">
        <f t="shared" si="0"/>
        <v>42.5</v>
      </c>
      <c r="H23" s="70">
        <f t="shared" si="1"/>
        <v>0</v>
      </c>
      <c r="I23" s="71">
        <f t="shared" si="2"/>
        <v>0</v>
      </c>
      <c r="J23" s="1"/>
      <c r="K23" s="2"/>
    </row>
    <row r="24" spans="2:11" ht="15" customHeight="1">
      <c r="B24" s="65" t="s">
        <v>55</v>
      </c>
      <c r="C24" s="66"/>
      <c r="D24" s="67">
        <v>5</v>
      </c>
      <c r="E24" s="68" t="s">
        <v>56</v>
      </c>
      <c r="F24" s="68">
        <v>6</v>
      </c>
      <c r="G24" s="69">
        <f t="shared" si="0"/>
        <v>48.5</v>
      </c>
      <c r="H24" s="70">
        <f t="shared" si="1"/>
        <v>0</v>
      </c>
      <c r="I24" s="71">
        <f t="shared" si="2"/>
        <v>0</v>
      </c>
      <c r="K24" s="5"/>
    </row>
    <row r="25" spans="2:11" ht="15" customHeight="1">
      <c r="B25" s="65" t="s">
        <v>57</v>
      </c>
      <c r="C25" s="66"/>
      <c r="D25" s="67">
        <v>6</v>
      </c>
      <c r="E25" s="68" t="s">
        <v>58</v>
      </c>
      <c r="F25" s="68">
        <v>18</v>
      </c>
      <c r="G25" s="69">
        <f t="shared" si="0"/>
        <v>66.5</v>
      </c>
      <c r="H25" s="70">
        <f t="shared" si="1"/>
        <v>0</v>
      </c>
      <c r="I25" s="71">
        <f t="shared" si="2"/>
        <v>0</v>
      </c>
      <c r="K25" s="73"/>
    </row>
    <row r="26" spans="2:11" ht="15" customHeight="1">
      <c r="B26" s="65" t="s">
        <v>59</v>
      </c>
      <c r="C26" s="66"/>
      <c r="D26" s="67">
        <v>7</v>
      </c>
      <c r="E26" s="68" t="s">
        <v>60</v>
      </c>
      <c r="F26" s="68">
        <v>19</v>
      </c>
      <c r="G26" s="69">
        <f t="shared" si="0"/>
        <v>85.5</v>
      </c>
      <c r="H26" s="70">
        <f t="shared" si="1"/>
        <v>0</v>
      </c>
      <c r="I26" s="71">
        <f t="shared" si="2"/>
        <v>0</v>
      </c>
      <c r="K26" s="73"/>
    </row>
    <row r="27" spans="2:11" ht="15" customHeight="1">
      <c r="B27" s="65" t="s">
        <v>61</v>
      </c>
      <c r="C27" s="66"/>
      <c r="D27" s="67">
        <v>7</v>
      </c>
      <c r="E27" s="68" t="s">
        <v>60</v>
      </c>
      <c r="F27" s="68">
        <v>18</v>
      </c>
      <c r="G27" s="69">
        <f t="shared" si="0"/>
        <v>103.5</v>
      </c>
      <c r="H27" s="70">
        <f t="shared" si="1"/>
        <v>0</v>
      </c>
      <c r="I27" s="71">
        <f t="shared" si="2"/>
        <v>0</v>
      </c>
      <c r="K27" s="5"/>
    </row>
    <row r="28" spans="1:11" s="57" customFormat="1" ht="15" customHeight="1">
      <c r="A28" s="57" t="s">
        <v>37</v>
      </c>
      <c r="B28" s="74" t="s">
        <v>62</v>
      </c>
      <c r="C28" s="75"/>
      <c r="D28" s="76">
        <v>2</v>
      </c>
      <c r="E28" s="77" t="s">
        <v>60</v>
      </c>
      <c r="F28" s="77">
        <v>18</v>
      </c>
      <c r="G28" s="78">
        <f t="shared" si="0"/>
        <v>121.5</v>
      </c>
      <c r="H28" s="79">
        <f t="shared" si="1"/>
        <v>0.3992442810457516</v>
      </c>
      <c r="I28" s="80">
        <f t="shared" si="2"/>
        <v>0.5878472222222222</v>
      </c>
      <c r="J28" s="1"/>
      <c r="K28" s="73"/>
    </row>
    <row r="29" spans="2:11" s="57" customFormat="1" ht="15" customHeight="1">
      <c r="B29" s="65" t="s">
        <v>63</v>
      </c>
      <c r="C29" s="75"/>
      <c r="D29" s="76"/>
      <c r="E29" s="68" t="s">
        <v>64</v>
      </c>
      <c r="F29" s="68">
        <v>5</v>
      </c>
      <c r="G29" s="69">
        <f t="shared" si="0"/>
        <v>126.5</v>
      </c>
      <c r="H29" s="79"/>
      <c r="I29" s="80"/>
      <c r="J29" s="1"/>
      <c r="K29" s="73"/>
    </row>
    <row r="30" spans="2:11" s="57" customFormat="1" ht="15" customHeight="1">
      <c r="B30" s="65" t="s">
        <v>65</v>
      </c>
      <c r="C30" s="75"/>
      <c r="D30" s="76"/>
      <c r="E30" s="68" t="s">
        <v>66</v>
      </c>
      <c r="F30" s="68">
        <v>11</v>
      </c>
      <c r="G30" s="69">
        <f t="shared" si="0"/>
        <v>137.5</v>
      </c>
      <c r="H30" s="79"/>
      <c r="I30" s="80"/>
      <c r="J30" s="1"/>
      <c r="K30" s="73"/>
    </row>
    <row r="31" spans="2:11" s="57" customFormat="1" ht="15" customHeight="1">
      <c r="B31" s="65" t="s">
        <v>67</v>
      </c>
      <c r="C31" s="75"/>
      <c r="D31" s="76"/>
      <c r="E31" s="68" t="s">
        <v>68</v>
      </c>
      <c r="F31" s="68">
        <v>6</v>
      </c>
      <c r="G31" s="69">
        <f t="shared" si="0"/>
        <v>143.5</v>
      </c>
      <c r="H31" s="79"/>
      <c r="I31" s="80"/>
      <c r="J31" s="1"/>
      <c r="K31" s="73"/>
    </row>
    <row r="32" spans="2:11" s="57" customFormat="1" ht="15" customHeight="1">
      <c r="B32" s="65" t="s">
        <v>69</v>
      </c>
      <c r="C32" s="75"/>
      <c r="D32" s="76"/>
      <c r="E32" s="68" t="s">
        <v>70</v>
      </c>
      <c r="F32" s="68">
        <v>8.5</v>
      </c>
      <c r="G32" s="69">
        <f t="shared" si="0"/>
        <v>152</v>
      </c>
      <c r="H32" s="79"/>
      <c r="I32" s="80"/>
      <c r="J32" s="1"/>
      <c r="K32" s="73"/>
    </row>
    <row r="33" spans="2:11" s="57" customFormat="1" ht="15" customHeight="1">
      <c r="B33" s="65" t="s">
        <v>71</v>
      </c>
      <c r="C33" s="75"/>
      <c r="D33" s="76"/>
      <c r="E33" s="68" t="s">
        <v>72</v>
      </c>
      <c r="F33" s="68">
        <v>5</v>
      </c>
      <c r="G33" s="69">
        <f t="shared" si="0"/>
        <v>157</v>
      </c>
      <c r="H33" s="79"/>
      <c r="I33" s="80"/>
      <c r="J33" s="1"/>
      <c r="K33" s="73"/>
    </row>
    <row r="34" spans="2:11" s="72" customFormat="1" ht="15" customHeight="1">
      <c r="B34" s="65" t="s">
        <v>73</v>
      </c>
      <c r="C34" s="66"/>
      <c r="D34" s="67">
        <v>8</v>
      </c>
      <c r="E34" s="68" t="s">
        <v>66</v>
      </c>
      <c r="F34" s="68">
        <v>7.5</v>
      </c>
      <c r="G34" s="69">
        <f t="shared" si="0"/>
        <v>164.5</v>
      </c>
      <c r="H34" s="81">
        <f aca="true" t="shared" si="3" ref="H34:H41">IF(A34="C",$H$14+(MIN(G34,200)/34+MIN(MAX(G34-200,0),200)/32+MIN(MAX(G34-400,0),200)/30+MIN(MAX(G34-600,0),400)/28+1/120)/24,"")</f>
        <v>0</v>
      </c>
      <c r="I34" s="82">
        <f aca="true" t="shared" si="4" ref="I34:I41">IF(A34="C",$I$18+(MIN(G34,60)/20+MIN(MAX(G34-60,0),540)/15+MIN(MAX(G34-600,0),400)/11.428+1/120)/24,"")</f>
        <v>0</v>
      </c>
      <c r="J34" s="1"/>
      <c r="K34" s="5"/>
    </row>
    <row r="35" spans="2:11" s="72" customFormat="1" ht="15" customHeight="1">
      <c r="B35" s="65" t="s">
        <v>74</v>
      </c>
      <c r="C35" s="66"/>
      <c r="D35" s="67">
        <v>7</v>
      </c>
      <c r="E35" s="68" t="s">
        <v>75</v>
      </c>
      <c r="F35" s="68">
        <v>4.5</v>
      </c>
      <c r="G35" s="69">
        <f t="shared" si="0"/>
        <v>169</v>
      </c>
      <c r="H35" s="70">
        <f t="shared" si="3"/>
        <v>0</v>
      </c>
      <c r="I35" s="71">
        <f t="shared" si="4"/>
        <v>0</v>
      </c>
      <c r="J35" s="1"/>
      <c r="K35" s="5"/>
    </row>
    <row r="36" spans="1:11" s="57" customFormat="1" ht="15" customHeight="1">
      <c r="A36" s="57" t="s">
        <v>37</v>
      </c>
      <c r="B36" s="74" t="s">
        <v>76</v>
      </c>
      <c r="C36" s="75"/>
      <c r="D36" s="76">
        <v>17</v>
      </c>
      <c r="E36" s="77" t="s">
        <v>75</v>
      </c>
      <c r="F36" s="77">
        <v>28.5</v>
      </c>
      <c r="G36" s="78">
        <f t="shared" si="0"/>
        <v>197.5</v>
      </c>
      <c r="H36" s="83">
        <f t="shared" si="3"/>
        <v>0.4923815359477124</v>
      </c>
      <c r="I36" s="84">
        <f t="shared" si="4"/>
        <v>0.7989583333333332</v>
      </c>
      <c r="J36" s="1"/>
      <c r="K36" s="73"/>
    </row>
    <row r="37" spans="2:11" s="72" customFormat="1" ht="15" customHeight="1">
      <c r="B37" s="65" t="s">
        <v>77</v>
      </c>
      <c r="C37" s="66"/>
      <c r="D37" s="67">
        <v>7</v>
      </c>
      <c r="E37" s="68" t="s">
        <v>78</v>
      </c>
      <c r="F37" s="68">
        <v>10</v>
      </c>
      <c r="G37" s="69">
        <f t="shared" si="0"/>
        <v>207.5</v>
      </c>
      <c r="H37" s="70">
        <f t="shared" si="3"/>
        <v>0</v>
      </c>
      <c r="I37" s="71">
        <f t="shared" si="4"/>
        <v>0</v>
      </c>
      <c r="J37" s="1"/>
      <c r="K37" s="5"/>
    </row>
    <row r="38" spans="2:11" s="72" customFormat="1" ht="15" customHeight="1">
      <c r="B38" s="85" t="s">
        <v>79</v>
      </c>
      <c r="C38" s="66"/>
      <c r="D38" s="67">
        <v>6</v>
      </c>
      <c r="E38" s="68" t="s">
        <v>80</v>
      </c>
      <c r="F38" s="68">
        <v>11</v>
      </c>
      <c r="G38" s="69">
        <f t="shared" si="0"/>
        <v>218.5</v>
      </c>
      <c r="H38" s="81">
        <f t="shared" si="3"/>
        <v>0</v>
      </c>
      <c r="I38" s="82">
        <f t="shared" si="4"/>
        <v>0</v>
      </c>
      <c r="J38" s="1"/>
      <c r="K38" s="5"/>
    </row>
    <row r="39" spans="2:11" s="72" customFormat="1" ht="15" customHeight="1">
      <c r="B39" s="65" t="s">
        <v>81</v>
      </c>
      <c r="C39" s="66"/>
      <c r="D39" s="67">
        <v>6</v>
      </c>
      <c r="E39" s="68" t="s">
        <v>78</v>
      </c>
      <c r="F39" s="68">
        <v>14</v>
      </c>
      <c r="G39" s="69">
        <f t="shared" si="0"/>
        <v>232.5</v>
      </c>
      <c r="H39" s="70">
        <f t="shared" si="3"/>
        <v>0</v>
      </c>
      <c r="I39" s="71">
        <f t="shared" si="4"/>
        <v>0</v>
      </c>
      <c r="J39" s="1"/>
      <c r="K39" s="5"/>
    </row>
    <row r="40" spans="2:11" s="72" customFormat="1" ht="15" customHeight="1">
      <c r="B40" s="65" t="s">
        <v>82</v>
      </c>
      <c r="C40" s="66"/>
      <c r="D40" s="67">
        <v>6</v>
      </c>
      <c r="E40" s="68" t="s">
        <v>83</v>
      </c>
      <c r="F40" s="68">
        <v>6</v>
      </c>
      <c r="G40" s="69">
        <f t="shared" si="0"/>
        <v>238.5</v>
      </c>
      <c r="H40" s="70">
        <f t="shared" si="3"/>
        <v>0</v>
      </c>
      <c r="I40" s="71">
        <f t="shared" si="4"/>
        <v>0</v>
      </c>
      <c r="J40" s="1"/>
      <c r="K40" s="5"/>
    </row>
    <row r="41" spans="2:11" s="72" customFormat="1" ht="15" customHeight="1">
      <c r="B41" s="85" t="s">
        <v>84</v>
      </c>
      <c r="C41" s="66"/>
      <c r="D41" s="67">
        <v>5</v>
      </c>
      <c r="E41" s="68" t="s">
        <v>85</v>
      </c>
      <c r="F41" s="68">
        <v>5</v>
      </c>
      <c r="G41" s="69">
        <f t="shared" si="0"/>
        <v>243.5</v>
      </c>
      <c r="H41" s="81">
        <f t="shared" si="3"/>
        <v>0</v>
      </c>
      <c r="I41" s="82">
        <f t="shared" si="4"/>
        <v>0</v>
      </c>
      <c r="J41" s="1"/>
      <c r="K41" s="5"/>
    </row>
    <row r="42" spans="2:11" s="72" customFormat="1" ht="15" customHeight="1">
      <c r="B42" s="85" t="s">
        <v>86</v>
      </c>
      <c r="C42" s="66"/>
      <c r="D42" s="67">
        <v>5</v>
      </c>
      <c r="E42" s="68" t="s">
        <v>85</v>
      </c>
      <c r="F42" s="68">
        <v>6</v>
      </c>
      <c r="G42" s="69">
        <f t="shared" si="0"/>
        <v>249.5</v>
      </c>
      <c r="H42" s="81"/>
      <c r="I42" s="82"/>
      <c r="J42" s="1"/>
      <c r="K42" s="5"/>
    </row>
    <row r="43" spans="1:11" s="57" customFormat="1" ht="15" customHeight="1">
      <c r="A43" s="57" t="s">
        <v>37</v>
      </c>
      <c r="B43" s="74" t="s">
        <v>87</v>
      </c>
      <c r="C43" s="75"/>
      <c r="D43" s="76">
        <v>5</v>
      </c>
      <c r="E43" s="77" t="s">
        <v>85</v>
      </c>
      <c r="F43" s="77">
        <v>4</v>
      </c>
      <c r="G43" s="78">
        <f t="shared" si="0"/>
        <v>253.5</v>
      </c>
      <c r="H43" s="83">
        <f aca="true" t="shared" si="5" ref="H43:H50">IF(A43="C",$H$14+(MIN(G43,200)/34+MIN(MAX(G43-200,0),200)/32+MIN(MAX(G43-400,0),200)/30+MIN(MAX(G43-600,0),400)/28+1/120)/24,"")</f>
        <v>0.5651067197712418</v>
      </c>
      <c r="I43" s="84">
        <f aca="true" t="shared" si="6" ref="I43:I49">IF(A43="C",$I$18+(MIN(G43,60)/20+MIN(MAX(G43-60,0),540)/15+MIN(MAX(G43-600,0),400)/11.428+1/120)/24,"")</f>
        <v>0.9545138888888889</v>
      </c>
      <c r="J43" s="1"/>
      <c r="K43" s="73"/>
    </row>
    <row r="44" spans="2:11" s="72" customFormat="1" ht="15" customHeight="1">
      <c r="B44" s="65" t="s">
        <v>88</v>
      </c>
      <c r="C44" s="66"/>
      <c r="D44" s="67">
        <v>5</v>
      </c>
      <c r="E44" s="68" t="s">
        <v>72</v>
      </c>
      <c r="F44" s="68">
        <v>17</v>
      </c>
      <c r="G44" s="69">
        <f t="shared" si="0"/>
        <v>270.5</v>
      </c>
      <c r="H44" s="70">
        <f t="shared" si="5"/>
        <v>0</v>
      </c>
      <c r="I44" s="71">
        <f t="shared" si="6"/>
        <v>0</v>
      </c>
      <c r="J44" s="1"/>
      <c r="K44" s="5"/>
    </row>
    <row r="45" spans="2:11" s="72" customFormat="1" ht="15" customHeight="1">
      <c r="B45" s="65" t="s">
        <v>89</v>
      </c>
      <c r="C45" s="66"/>
      <c r="D45" s="67">
        <v>4</v>
      </c>
      <c r="E45" s="68" t="s">
        <v>90</v>
      </c>
      <c r="F45" s="68">
        <v>8</v>
      </c>
      <c r="G45" s="69">
        <f t="shared" si="0"/>
        <v>278.5</v>
      </c>
      <c r="H45" s="70">
        <f t="shared" si="5"/>
        <v>0</v>
      </c>
      <c r="I45" s="71">
        <f t="shared" si="6"/>
        <v>0</v>
      </c>
      <c r="J45" s="1"/>
      <c r="K45" s="5"/>
    </row>
    <row r="46" spans="2:11" s="72" customFormat="1" ht="15" customHeight="1">
      <c r="B46" s="65" t="s">
        <v>91</v>
      </c>
      <c r="C46" s="66"/>
      <c r="D46" s="67">
        <v>4</v>
      </c>
      <c r="E46" s="68" t="s">
        <v>92</v>
      </c>
      <c r="F46" s="68">
        <v>3</v>
      </c>
      <c r="G46" s="69">
        <f t="shared" si="0"/>
        <v>281.5</v>
      </c>
      <c r="H46" s="70">
        <f t="shared" si="5"/>
        <v>0</v>
      </c>
      <c r="I46" s="71">
        <f t="shared" si="6"/>
        <v>0</v>
      </c>
      <c r="J46" s="1"/>
      <c r="K46" s="5"/>
    </row>
    <row r="47" spans="2:11" s="72" customFormat="1" ht="15" customHeight="1">
      <c r="B47" s="65" t="s">
        <v>50</v>
      </c>
      <c r="C47" s="66"/>
      <c r="D47" s="67">
        <v>4</v>
      </c>
      <c r="E47" s="68" t="s">
        <v>92</v>
      </c>
      <c r="F47" s="68">
        <v>6</v>
      </c>
      <c r="G47" s="69">
        <f t="shared" si="0"/>
        <v>287.5</v>
      </c>
      <c r="H47" s="70">
        <f t="shared" si="5"/>
        <v>0</v>
      </c>
      <c r="I47" s="71">
        <f t="shared" si="6"/>
        <v>0</v>
      </c>
      <c r="J47" s="1"/>
      <c r="K47" s="5"/>
    </row>
    <row r="48" spans="2:11" s="72" customFormat="1" ht="15" customHeight="1">
      <c r="B48" s="65" t="s">
        <v>47</v>
      </c>
      <c r="C48" s="66"/>
      <c r="D48" s="67">
        <v>4</v>
      </c>
      <c r="E48" s="68" t="s">
        <v>48</v>
      </c>
      <c r="F48" s="68">
        <v>7</v>
      </c>
      <c r="G48" s="69">
        <f t="shared" si="0"/>
        <v>294.5</v>
      </c>
      <c r="H48" s="70">
        <f t="shared" si="5"/>
        <v>0</v>
      </c>
      <c r="I48" s="71">
        <f t="shared" si="6"/>
        <v>0</v>
      </c>
      <c r="J48" s="1"/>
      <c r="K48" s="5"/>
    </row>
    <row r="49" spans="2:11" s="72" customFormat="1" ht="15" customHeight="1">
      <c r="B49" s="65" t="s">
        <v>93</v>
      </c>
      <c r="C49" s="66"/>
      <c r="D49" s="67">
        <v>3</v>
      </c>
      <c r="E49" s="68" t="s">
        <v>48</v>
      </c>
      <c r="F49" s="68">
        <v>3</v>
      </c>
      <c r="G49" s="69">
        <f t="shared" si="0"/>
        <v>297.5</v>
      </c>
      <c r="H49" s="70">
        <f t="shared" si="5"/>
        <v>0</v>
      </c>
      <c r="I49" s="71">
        <f t="shared" si="6"/>
        <v>0</v>
      </c>
      <c r="J49" s="1"/>
      <c r="K49" s="5"/>
    </row>
    <row r="50" spans="1:11" s="57" customFormat="1" ht="15" customHeight="1">
      <c r="A50" s="57" t="s">
        <v>37</v>
      </c>
      <c r="B50" s="86" t="s">
        <v>94</v>
      </c>
      <c r="C50" s="87"/>
      <c r="D50" s="88">
        <v>3</v>
      </c>
      <c r="E50" s="89" t="s">
        <v>48</v>
      </c>
      <c r="F50" s="89">
        <v>3.5</v>
      </c>
      <c r="G50" s="90">
        <f t="shared" si="0"/>
        <v>301</v>
      </c>
      <c r="H50" s="91">
        <f t="shared" si="5"/>
        <v>0.6269556781045751</v>
      </c>
      <c r="I50" s="92">
        <v>0.08333333333333333</v>
      </c>
      <c r="J50" s="1"/>
      <c r="K50" s="73"/>
    </row>
    <row r="51" ht="17.25" customHeight="1"/>
    <row r="52" ht="17.25" customHeight="1"/>
  </sheetData>
  <sheetProtection selectLockedCells="1" selectUnlockedCells="1"/>
  <mergeCells count="14">
    <mergeCell ref="C8:E8"/>
    <mergeCell ref="H8:I8"/>
    <mergeCell ref="C10:E10"/>
    <mergeCell ref="G10:I10"/>
    <mergeCell ref="C11:E11"/>
    <mergeCell ref="G11:I11"/>
    <mergeCell ref="C12:E12"/>
    <mergeCell ref="C13:E13"/>
    <mergeCell ref="G13:I13"/>
    <mergeCell ref="H14:I14"/>
    <mergeCell ref="C15:E15"/>
    <mergeCell ref="B16:B17"/>
    <mergeCell ref="C16:D16"/>
    <mergeCell ref="H16:I1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2017-10-09T09:29:38Z</cp:lastPrinted>
  <dcterms:created xsi:type="dcterms:W3CDTF">2018-04-05T18:56:20Z</dcterms:created>
  <dcterms:modified xsi:type="dcterms:W3CDTF">2018-10-29T22:08:50Z</dcterms:modified>
  <cp:category/>
  <cp:version/>
  <cp:contentType/>
  <cp:contentStatus/>
  <cp:revision>7</cp:revision>
</cp:coreProperties>
</file>